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Table1" sheetId="1" r:id="rId1"/>
  </sheets>
  <definedNames>
    <definedName name="_xlnm.Print_Titles" localSheetId="0">Table1!$4:$5</definedName>
  </definedNames>
  <calcPr calcId="162913"/>
</workbook>
</file>

<file path=xl/calcChain.xml><?xml version="1.0" encoding="utf-8"?>
<calcChain xmlns="http://schemas.openxmlformats.org/spreadsheetml/2006/main">
  <c r="E19" i="1" l="1"/>
  <c r="E47" i="1"/>
  <c r="E45" i="1" l="1"/>
  <c r="E41" i="1"/>
  <c r="E17" i="1"/>
  <c r="F39" i="1" l="1"/>
  <c r="G39" i="1"/>
  <c r="E39" i="1"/>
  <c r="F50" i="1"/>
  <c r="G50" i="1"/>
  <c r="E50" i="1"/>
  <c r="F44" i="1"/>
  <c r="G44" i="1"/>
  <c r="E44" i="1"/>
  <c r="F35" i="1" l="1"/>
  <c r="G35" i="1"/>
  <c r="E15" i="1" l="1"/>
  <c r="E35" i="1" l="1"/>
  <c r="F20" i="1"/>
  <c r="G20" i="1"/>
  <c r="F15" i="1"/>
  <c r="G15" i="1"/>
  <c r="F9" i="1"/>
  <c r="G9" i="1"/>
  <c r="E9" i="1"/>
  <c r="E48" i="1" l="1"/>
  <c r="F22" i="1"/>
  <c r="G22" i="1"/>
  <c r="E22" i="1"/>
  <c r="F59" i="1"/>
  <c r="F60" i="1" s="1"/>
  <c r="G59" i="1"/>
  <c r="G60" i="1" s="1"/>
  <c r="E59" i="1"/>
  <c r="E60" i="1" s="1"/>
  <c r="F58" i="1"/>
  <c r="G58" i="1"/>
  <c r="E58" i="1"/>
  <c r="G55" i="1"/>
  <c r="G56" i="1" s="1"/>
  <c r="F55" i="1"/>
  <c r="F56" i="1" s="1"/>
  <c r="E55" i="1"/>
  <c r="E56" i="1" s="1"/>
  <c r="F51" i="1"/>
  <c r="F52" i="1" s="1"/>
  <c r="G51" i="1"/>
  <c r="G52" i="1" s="1"/>
  <c r="E51" i="1"/>
  <c r="E52" i="1" s="1"/>
  <c r="F54" i="1"/>
  <c r="G54" i="1"/>
  <c r="E54" i="1"/>
  <c r="F29" i="1"/>
  <c r="G29" i="1"/>
  <c r="E29" i="1"/>
  <c r="F23" i="1"/>
  <c r="F24" i="1" s="1"/>
  <c r="G23" i="1"/>
  <c r="E23" i="1"/>
  <c r="E6" i="1" s="1"/>
  <c r="F40" i="1"/>
  <c r="G40" i="1"/>
  <c r="F42" i="1"/>
  <c r="G42" i="1"/>
  <c r="E42" i="1"/>
  <c r="F36" i="1"/>
  <c r="G36" i="1"/>
  <c r="E36" i="1"/>
  <c r="G63" i="1"/>
  <c r="F63" i="1"/>
  <c r="E63" i="1"/>
  <c r="G48" i="1"/>
  <c r="F48" i="1"/>
  <c r="G46" i="1"/>
  <c r="F46" i="1"/>
  <c r="E46" i="1"/>
  <c r="G38" i="1"/>
  <c r="F38" i="1"/>
  <c r="E38" i="1"/>
  <c r="G34" i="1"/>
  <c r="F34" i="1"/>
  <c r="E34" i="1"/>
  <c r="F12" i="1"/>
  <c r="G12" i="1"/>
  <c r="E12" i="1"/>
  <c r="F14" i="1"/>
  <c r="G14" i="1"/>
  <c r="E14" i="1"/>
  <c r="F16" i="1"/>
  <c r="G16" i="1"/>
  <c r="F27" i="1"/>
  <c r="G27" i="1"/>
  <c r="E27" i="1"/>
  <c r="G7" i="1" l="1"/>
  <c r="F7" i="1"/>
  <c r="G24" i="1"/>
  <c r="G6" i="1"/>
  <c r="E30" i="1"/>
  <c r="G30" i="1"/>
  <c r="F30" i="1"/>
  <c r="F18" i="1"/>
  <c r="E24" i="1"/>
  <c r="F6" i="1"/>
  <c r="G10" i="1"/>
  <c r="G18" i="1"/>
  <c r="E10" i="1"/>
  <c r="E18" i="1"/>
  <c r="F10" i="1"/>
  <c r="E40" i="1" l="1"/>
  <c r="G8" i="1"/>
  <c r="F8" i="1"/>
  <c r="E20" i="1"/>
  <c r="E16" i="1" l="1"/>
  <c r="E7" i="1"/>
  <c r="E8" i="1" s="1"/>
</calcChain>
</file>

<file path=xl/sharedStrings.xml><?xml version="1.0" encoding="utf-8"?>
<sst xmlns="http://schemas.openxmlformats.org/spreadsheetml/2006/main" count="207" uniqueCount="67">
  <si>
    <t/>
  </si>
  <si>
    <t>№ пп</t>
  </si>
  <si>
    <t>Ответственный исполнитель, соисполнители</t>
  </si>
  <si>
    <t>Источник
финансового
обеспечения</t>
  </si>
  <si>
    <t>Объем средств на реализацию, рублей</t>
  </si>
  <si>
    <t>Связь основного мероприятия и показателей (порядковые номера показателей)</t>
  </si>
  <si>
    <t>средства областного бюджета</t>
  </si>
  <si>
    <t>средства федерального бюджета</t>
  </si>
  <si>
    <t>средства местных бюджетов</t>
  </si>
  <si>
    <t>внебюджетные средства</t>
  </si>
  <si>
    <t>итого</t>
  </si>
  <si>
    <t>1.1.</t>
  </si>
  <si>
    <t>План реализации муниципальной программы</t>
  </si>
  <si>
    <t>…</t>
  </si>
  <si>
    <t>Сещинская сельская администрация</t>
  </si>
  <si>
    <t>обеспечение мобилизационной подготовки экономики</t>
  </si>
  <si>
    <t>Программа, основное мероприятие, направление расходов, мероприятие</t>
  </si>
  <si>
    <t>Обеспечение первичных мер пожарной безопасности в границах населенных пунктов</t>
  </si>
  <si>
    <t>3.</t>
  </si>
  <si>
    <t>мероприятия в сфере пожарной безопасности</t>
  </si>
  <si>
    <t>3.1.</t>
  </si>
  <si>
    <t>содержание, текущий и капитальный ремонт и обеспечение безопасности гидротехнических сооружений</t>
  </si>
  <si>
    <t>организация и обеспечение освещения улиц</t>
  </si>
  <si>
    <t>мероприятия по благоустройству территории поселения</t>
  </si>
  <si>
    <t>6.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</si>
  <si>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внешнего и внутреннего муниципального финансового контроля</t>
  </si>
  <si>
    <t>уплата взносов на капитальный ремонт многоквартирных домов за объекты муниципальной казны и имущества, закрепленного за органами местного самоуправления</t>
  </si>
  <si>
    <t>Реализация полномочий в сфере молодежной политике</t>
  </si>
  <si>
    <t>реализацию переданных полномочий по решению отдельных вопросов местного значения поселений в соответствии с заключенными соглашениями по организации и осуществлению мероприятий по работе с детьми и молодежью в поселении.</t>
  </si>
  <si>
    <t>7.</t>
  </si>
  <si>
    <t>Реализация полномочий в сфере культурного наследия</t>
  </si>
  <si>
    <t>7.1.</t>
  </si>
  <si>
    <t>реализацию мероприятий по охране, сохранению и популяризации культурного наследия.</t>
  </si>
  <si>
    <t>8.</t>
  </si>
  <si>
    <t>8.1.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</si>
  <si>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в части формирования архивных фондов поселений</t>
  </si>
  <si>
    <t>эксплуатация и содержание имущества, находящегося в муниципальной собственности, арендованного недвижимого имущества</t>
  </si>
  <si>
    <t>функционирование местной администрации</t>
  </si>
  <si>
    <t>1.2</t>
  </si>
  <si>
    <t>оценка имущества, признание прав и регулирование отношений муниципальной собственности</t>
  </si>
  <si>
    <t>2.1</t>
  </si>
  <si>
    <t>2.2</t>
  </si>
  <si>
    <t>3.1</t>
  </si>
  <si>
    <t xml:space="preserve">Организация и осуществление мероприятий по мобилизационной подготовке </t>
  </si>
  <si>
    <t>4.1</t>
  </si>
  <si>
    <t>Содержания и обеспечение безопасности гидротехнических сооружений</t>
  </si>
  <si>
    <t>Обеспечение эффективного управления и распоряжения муниципальным имуществом сельского поселения, рациональное его использование</t>
  </si>
  <si>
    <t>Создание условий для эффективной деятельности администрации сельского поселения</t>
  </si>
  <si>
    <t>5.1</t>
  </si>
  <si>
    <t xml:space="preserve">Комплексное обустройство населенных пунктов, расположенных в сельской местности </t>
  </si>
  <si>
    <t>6.1</t>
  </si>
  <si>
    <t>6.2</t>
  </si>
  <si>
    <t>6.3</t>
  </si>
  <si>
    <t>Мероприятия по развитию физической культуры и спорта</t>
  </si>
  <si>
    <t>9.</t>
  </si>
  <si>
    <t>9.1.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</si>
  <si>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обеспечению условий для развития на территории поселения физической культуры, школьного и массового спорта, организации проведения официальных физкультурно-оздоровительных и спортивных мероприятий поселения</t>
  </si>
  <si>
    <t>2023 год</t>
  </si>
  <si>
    <t>2024 год</t>
  </si>
  <si>
    <t>6.4</t>
  </si>
  <si>
    <t xml:space="preserve">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сфере электро-, тепло-, газо- и водоснабжения населения, водоотведения, снабжения населения топливом </t>
  </si>
  <si>
    <t>6.5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</si>
  <si>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организации ритуальных услуг и содержанию мест захоронения</t>
  </si>
  <si>
    <t>2025 год</t>
  </si>
  <si>
    <t>«Реализация отдельных полномочий Сещинского сельского поселения Дубровского муниципального района Брянской области на 2023 год и на плановый период 2024 и 2025 годов»</t>
  </si>
  <si>
    <t>2.3</t>
  </si>
  <si>
    <t>Приложение 2
к муниципальной программе  «Реализация отдельных полномочий Сещинского сельского поселения Дубровского муниципального района Брянской области на 2023 год и на плановый период 2024 и 2025 годов»  (в ред. от 08.06.2023 года)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</si>
</sst>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&quot;р.&quot;_-;\-* #,##0.00&quot;р.&quot;_-;_-* &quot;-&quot;??&quot;р.&quot;_-;_-@_-"/>
  </numFmts>
  <fonts count="12" x14ac:knownFonts="1">
    <font>
      <sz val="10"/>
      <color rgb="FF000000"/>
      <name val="Times New Roman"/>
    </font>
    <font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b/>
      <i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9"/>
      </patternFill>
    </fill>
  </fills>
  <borders count="29">
    <border>
      <left/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/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164" fontId="0" fillId="0" borderId="0">
      <alignment vertical="top" wrapText="1"/>
    </xf>
  </cellStyleXfs>
  <cellXfs count="96">
    <xf numFmtId="164" fontId="0" fillId="0" borderId="0" xfId="0" applyNumberFormat="1" applyFont="1" applyFill="1" applyAlignment="1">
      <alignment vertical="top" wrapText="1"/>
    </xf>
    <xf numFmtId="164" fontId="4" fillId="0" borderId="0" xfId="0" applyNumberFormat="1" applyFont="1" applyFill="1" applyAlignment="1">
      <alignment vertical="top" wrapText="1"/>
    </xf>
    <xf numFmtId="0" fontId="1" fillId="3" borderId="0" xfId="0" applyNumberFormat="1" applyFont="1" applyFill="1" applyAlignment="1">
      <alignment horizontal="right" vertical="center" wrapText="1"/>
    </xf>
    <xf numFmtId="0" fontId="4" fillId="2" borderId="6" xfId="0" applyNumberFormat="1" applyFont="1" applyFill="1" applyBorder="1" applyAlignment="1">
      <alignment vertical="top" wrapText="1"/>
    </xf>
    <xf numFmtId="0" fontId="7" fillId="2" borderId="12" xfId="0" applyNumberFormat="1" applyFont="1" applyFill="1" applyBorder="1" applyAlignment="1">
      <alignment vertical="top" wrapText="1"/>
    </xf>
    <xf numFmtId="0" fontId="4" fillId="4" borderId="1" xfId="0" applyNumberFormat="1" applyFont="1" applyFill="1" applyBorder="1" applyAlignment="1">
      <alignment horizontal="center" vertical="top" wrapText="1"/>
    </xf>
    <xf numFmtId="0" fontId="8" fillId="4" borderId="3" xfId="0" applyNumberFormat="1" applyFont="1" applyFill="1" applyBorder="1" applyAlignment="1">
      <alignment vertical="top" wrapText="1"/>
    </xf>
    <xf numFmtId="4" fontId="8" fillId="4" borderId="3" xfId="0" applyNumberFormat="1" applyFont="1" applyFill="1" applyBorder="1" applyAlignment="1">
      <alignment vertical="top" wrapText="1"/>
    </xf>
    <xf numFmtId="0" fontId="4" fillId="4" borderId="2" xfId="0" applyNumberFormat="1" applyFont="1" applyFill="1" applyBorder="1" applyAlignment="1">
      <alignment horizontal="center" vertical="top" wrapText="1"/>
    </xf>
    <xf numFmtId="0" fontId="7" fillId="4" borderId="3" xfId="0" applyNumberFormat="1" applyFont="1" applyFill="1" applyBorder="1" applyAlignment="1">
      <alignment vertical="top" wrapText="1"/>
    </xf>
    <xf numFmtId="4" fontId="7" fillId="4" borderId="3" xfId="0" applyNumberFormat="1" applyFont="1" applyFill="1" applyBorder="1" applyAlignment="1">
      <alignment vertical="top" wrapText="1"/>
    </xf>
    <xf numFmtId="0" fontId="6" fillId="2" borderId="10" xfId="0" applyNumberFormat="1" applyFont="1" applyFill="1" applyBorder="1" applyAlignment="1">
      <alignment horizontal="center" vertical="center" wrapText="1"/>
    </xf>
    <xf numFmtId="0" fontId="6" fillId="2" borderId="3" xfId="0" applyNumberFormat="1" applyFont="1" applyFill="1" applyBorder="1" applyAlignment="1">
      <alignment vertical="top" wrapText="1"/>
    </xf>
    <xf numFmtId="4" fontId="6" fillId="2" borderId="3" xfId="0" applyNumberFormat="1" applyFont="1" applyFill="1" applyBorder="1" applyAlignment="1">
      <alignment vertical="top" wrapText="1"/>
    </xf>
    <xf numFmtId="0" fontId="6" fillId="2" borderId="14" xfId="0" applyNumberFormat="1" applyFont="1" applyFill="1" applyBorder="1" applyAlignment="1">
      <alignment horizontal="center" vertical="center" wrapText="1"/>
    </xf>
    <xf numFmtId="0" fontId="10" fillId="2" borderId="3" xfId="0" applyNumberFormat="1" applyFont="1" applyFill="1" applyBorder="1" applyAlignment="1">
      <alignment vertical="top" wrapText="1"/>
    </xf>
    <xf numFmtId="4" fontId="10" fillId="2" borderId="3" xfId="0" applyNumberFormat="1" applyFont="1" applyFill="1" applyBorder="1" applyAlignment="1">
      <alignment vertical="top" wrapText="1"/>
    </xf>
    <xf numFmtId="0" fontId="4" fillId="2" borderId="10" xfId="0" applyNumberFormat="1" applyFont="1" applyFill="1" applyBorder="1" applyAlignment="1">
      <alignment horizontal="center" vertical="center" wrapText="1"/>
    </xf>
    <xf numFmtId="0" fontId="4" fillId="2" borderId="3" xfId="0" applyNumberFormat="1" applyFont="1" applyFill="1" applyBorder="1" applyAlignment="1">
      <alignment vertical="top" wrapText="1"/>
    </xf>
    <xf numFmtId="4" fontId="4" fillId="2" borderId="3" xfId="0" applyNumberFormat="1" applyFont="1" applyFill="1" applyBorder="1" applyAlignment="1">
      <alignment vertical="top" wrapText="1"/>
    </xf>
    <xf numFmtId="0" fontId="4" fillId="2" borderId="14" xfId="0" applyNumberFormat="1" applyFont="1" applyFill="1" applyBorder="1" applyAlignment="1">
      <alignment horizontal="center" vertical="center" wrapText="1"/>
    </xf>
    <xf numFmtId="0" fontId="7" fillId="2" borderId="3" xfId="0" applyNumberFormat="1" applyFont="1" applyFill="1" applyBorder="1" applyAlignment="1">
      <alignment vertical="top" wrapText="1"/>
    </xf>
    <xf numFmtId="4" fontId="7" fillId="2" borderId="3" xfId="0" applyNumberFormat="1" applyFont="1" applyFill="1" applyBorder="1" applyAlignment="1">
      <alignment vertical="top" wrapText="1"/>
    </xf>
    <xf numFmtId="0" fontId="11" fillId="2" borderId="3" xfId="0" applyNumberFormat="1" applyFont="1" applyFill="1" applyBorder="1" applyAlignment="1">
      <alignment vertical="top" wrapText="1"/>
    </xf>
    <xf numFmtId="4" fontId="11" fillId="2" borderId="3" xfId="0" applyNumberFormat="1" applyFont="1" applyFill="1" applyBorder="1" applyAlignment="1">
      <alignment vertical="top" wrapText="1"/>
    </xf>
    <xf numFmtId="4" fontId="7" fillId="2" borderId="3" xfId="0" applyNumberFormat="1" applyFont="1" applyFill="1" applyBorder="1" applyAlignment="1">
      <alignment horizontal="right" vertical="center" wrapText="1"/>
    </xf>
    <xf numFmtId="0" fontId="6" fillId="2" borderId="11" xfId="0" applyNumberFormat="1" applyFont="1" applyFill="1" applyBorder="1" applyAlignment="1">
      <alignment vertical="top" wrapText="1"/>
    </xf>
    <xf numFmtId="4" fontId="6" fillId="2" borderId="11" xfId="0" applyNumberFormat="1" applyFont="1" applyFill="1" applyBorder="1" applyAlignment="1">
      <alignment vertical="top" wrapText="1"/>
    </xf>
    <xf numFmtId="0" fontId="4" fillId="2" borderId="13" xfId="0" applyNumberFormat="1" applyFont="1" applyFill="1" applyBorder="1" applyAlignment="1">
      <alignment horizontal="center" vertical="center" wrapText="1"/>
    </xf>
    <xf numFmtId="164" fontId="6" fillId="0" borderId="10" xfId="0" applyNumberFormat="1" applyFont="1" applyFill="1" applyBorder="1" applyAlignment="1">
      <alignment horizontal="center" vertical="center" wrapText="1"/>
    </xf>
    <xf numFmtId="49" fontId="6" fillId="0" borderId="10" xfId="0" applyNumberFormat="1" applyFont="1" applyFill="1" applyBorder="1" applyAlignment="1">
      <alignment horizontal="center" vertical="center" wrapText="1"/>
    </xf>
    <xf numFmtId="164" fontId="6" fillId="0" borderId="11" xfId="0" applyNumberFormat="1" applyFont="1" applyFill="1" applyBorder="1" applyAlignment="1">
      <alignment horizontal="center" vertical="center" wrapText="1"/>
    </xf>
    <xf numFmtId="164" fontId="4" fillId="0" borderId="10" xfId="0" applyNumberFormat="1" applyFont="1" applyFill="1" applyBorder="1" applyAlignment="1">
      <alignment horizontal="center" vertical="center" wrapText="1"/>
    </xf>
    <xf numFmtId="164" fontId="4" fillId="0" borderId="11" xfId="0" applyNumberFormat="1" applyFont="1" applyFill="1" applyBorder="1" applyAlignment="1">
      <alignment horizontal="center" vertical="center" wrapText="1"/>
    </xf>
    <xf numFmtId="164" fontId="4" fillId="0" borderId="9" xfId="0" applyNumberFormat="1" applyFont="1" applyFill="1" applyBorder="1" applyAlignment="1">
      <alignment horizontal="center" vertical="center" wrapText="1"/>
    </xf>
    <xf numFmtId="0" fontId="11" fillId="2" borderId="17" xfId="0" applyNumberFormat="1" applyFont="1" applyFill="1" applyBorder="1" applyAlignment="1">
      <alignment horizontal="center" vertical="center" wrapText="1"/>
    </xf>
    <xf numFmtId="0" fontId="11" fillId="2" borderId="19" xfId="0" applyNumberFormat="1" applyFont="1" applyFill="1" applyBorder="1" applyAlignment="1">
      <alignment horizontal="center" vertical="center" wrapText="1"/>
    </xf>
    <xf numFmtId="4" fontId="11" fillId="2" borderId="11" xfId="0" applyNumberFormat="1" applyFont="1" applyFill="1" applyBorder="1" applyAlignment="1">
      <alignment vertical="top" wrapText="1"/>
    </xf>
    <xf numFmtId="0" fontId="7" fillId="2" borderId="11" xfId="0" applyNumberFormat="1" applyFont="1" applyFill="1" applyBorder="1" applyAlignment="1">
      <alignment vertical="top" wrapText="1"/>
    </xf>
    <xf numFmtId="0" fontId="9" fillId="2" borderId="3" xfId="0" applyNumberFormat="1" applyFont="1" applyFill="1" applyBorder="1" applyAlignment="1">
      <alignment vertical="top" wrapText="1"/>
    </xf>
    <xf numFmtId="0" fontId="9" fillId="2" borderId="11" xfId="0" applyNumberFormat="1" applyFont="1" applyFill="1" applyBorder="1" applyAlignment="1">
      <alignment vertical="top" wrapText="1"/>
    </xf>
    <xf numFmtId="0" fontId="5" fillId="3" borderId="3" xfId="0" applyNumberFormat="1" applyFont="1" applyFill="1" applyBorder="1" applyAlignment="1">
      <alignment horizontal="center" vertical="center" wrapText="1"/>
    </xf>
    <xf numFmtId="0" fontId="7" fillId="4" borderId="4" xfId="0" applyNumberFormat="1" applyFont="1" applyFill="1" applyBorder="1" applyAlignment="1">
      <alignment horizontal="center" vertical="center" wrapText="1"/>
    </xf>
    <xf numFmtId="0" fontId="7" fillId="4" borderId="5" xfId="0" applyNumberFormat="1" applyFont="1" applyFill="1" applyBorder="1" applyAlignment="1">
      <alignment horizontal="center" vertical="center" wrapText="1"/>
    </xf>
    <xf numFmtId="0" fontId="11" fillId="2" borderId="3" xfId="0" applyNumberFormat="1" applyFont="1" applyFill="1" applyBorder="1" applyAlignment="1">
      <alignment horizontal="center" vertical="center" wrapText="1"/>
    </xf>
    <xf numFmtId="164" fontId="4" fillId="0" borderId="16" xfId="0" applyNumberFormat="1" applyFont="1" applyFill="1" applyBorder="1" applyAlignment="1">
      <alignment vertical="top" wrapText="1"/>
    </xf>
    <xf numFmtId="164" fontId="4" fillId="0" borderId="21" xfId="0" applyNumberFormat="1" applyFont="1" applyFill="1" applyBorder="1" applyAlignment="1">
      <alignment vertical="top" wrapText="1"/>
    </xf>
    <xf numFmtId="164" fontId="4" fillId="0" borderId="3" xfId="0" applyNumberFormat="1" applyFont="1" applyFill="1" applyBorder="1" applyAlignment="1">
      <alignment vertical="top" wrapText="1"/>
    </xf>
    <xf numFmtId="0" fontId="6" fillId="2" borderId="20" xfId="0" applyNumberFormat="1" applyFont="1" applyFill="1" applyBorder="1" applyAlignment="1">
      <alignment vertical="top" wrapText="1"/>
    </xf>
    <xf numFmtId="0" fontId="8" fillId="4" borderId="23" xfId="0" applyNumberFormat="1" applyFont="1" applyFill="1" applyBorder="1" applyAlignment="1">
      <alignment vertical="top" wrapText="1"/>
    </xf>
    <xf numFmtId="164" fontId="0" fillId="0" borderId="1" xfId="0" applyNumberFormat="1" applyFont="1" applyFill="1" applyBorder="1" applyAlignment="1">
      <alignment vertical="top" wrapText="1"/>
    </xf>
    <xf numFmtId="164" fontId="0" fillId="0" borderId="2" xfId="0" applyNumberFormat="1" applyFont="1" applyFill="1" applyBorder="1" applyAlignment="1">
      <alignment vertical="top" wrapText="1"/>
    </xf>
    <xf numFmtId="0" fontId="9" fillId="2" borderId="4" xfId="0" applyNumberFormat="1" applyFont="1" applyFill="1" applyBorder="1" applyAlignment="1">
      <alignment horizontal="center" vertical="center" wrapText="1"/>
    </xf>
    <xf numFmtId="0" fontId="9" fillId="2" borderId="5" xfId="0" applyNumberFormat="1" applyFont="1" applyFill="1" applyBorder="1" applyAlignment="1">
      <alignment horizontal="center" vertical="center" wrapText="1"/>
    </xf>
    <xf numFmtId="0" fontId="11" fillId="2" borderId="4" xfId="0" applyNumberFormat="1" applyFont="1" applyFill="1" applyBorder="1" applyAlignment="1">
      <alignment horizontal="center" vertical="center" wrapText="1"/>
    </xf>
    <xf numFmtId="0" fontId="11" fillId="2" borderId="5" xfId="0" applyNumberFormat="1" applyFont="1" applyFill="1" applyBorder="1" applyAlignment="1">
      <alignment horizontal="center" vertical="center" wrapText="1"/>
    </xf>
    <xf numFmtId="164" fontId="6" fillId="0" borderId="16" xfId="0" applyNumberFormat="1" applyFont="1" applyFill="1" applyBorder="1" applyAlignment="1">
      <alignment vertical="top" wrapText="1"/>
    </xf>
    <xf numFmtId="164" fontId="6" fillId="0" borderId="8" xfId="0" applyNumberFormat="1" applyFont="1" applyFill="1" applyBorder="1" applyAlignment="1">
      <alignment vertical="top" wrapText="1"/>
    </xf>
    <xf numFmtId="164" fontId="6" fillId="0" borderId="6" xfId="0" applyNumberFormat="1" applyFont="1" applyFill="1" applyBorder="1" applyAlignment="1">
      <alignment vertical="top" wrapText="1"/>
    </xf>
    <xf numFmtId="164" fontId="6" fillId="0" borderId="7" xfId="0" applyNumberFormat="1" applyFont="1" applyFill="1" applyBorder="1" applyAlignment="1">
      <alignment vertical="top" wrapText="1"/>
    </xf>
    <xf numFmtId="164" fontId="6" fillId="0" borderId="15" xfId="0" applyNumberFormat="1" applyFont="1" applyFill="1" applyBorder="1" applyAlignment="1">
      <alignment vertical="top" wrapText="1"/>
    </xf>
    <xf numFmtId="0" fontId="11" fillId="2" borderId="26" xfId="0" applyNumberFormat="1" applyFont="1" applyFill="1" applyBorder="1" applyAlignment="1">
      <alignment horizontal="center" vertical="center" wrapText="1"/>
    </xf>
    <xf numFmtId="164" fontId="4" fillId="0" borderId="28" xfId="0" applyNumberFormat="1" applyFont="1" applyFill="1" applyBorder="1" applyAlignment="1">
      <alignment horizontal="center" vertical="center" wrapText="1"/>
    </xf>
    <xf numFmtId="0" fontId="3" fillId="3" borderId="0" xfId="0" applyNumberFormat="1" applyFont="1" applyFill="1" applyAlignment="1">
      <alignment horizontal="right" vertical="center" wrapText="1"/>
    </xf>
    <xf numFmtId="164" fontId="0" fillId="3" borderId="0" xfId="0" applyNumberFormat="1" applyFont="1" applyFill="1" applyAlignment="1">
      <alignment vertical="top" wrapText="1"/>
    </xf>
    <xf numFmtId="0" fontId="2" fillId="3" borderId="0" xfId="0" applyNumberFormat="1" applyFont="1" applyFill="1" applyAlignment="1">
      <alignment horizontal="center" vertical="center" wrapText="1"/>
    </xf>
    <xf numFmtId="0" fontId="0" fillId="3" borderId="3" xfId="0" applyNumberFormat="1" applyFont="1" applyFill="1" applyBorder="1" applyAlignment="1">
      <alignment horizontal="center" vertical="center" wrapText="1"/>
    </xf>
    <xf numFmtId="0" fontId="2" fillId="3" borderId="3" xfId="0" applyNumberFormat="1" applyFont="1" applyFill="1" applyBorder="1" applyAlignment="1">
      <alignment horizontal="center" vertical="center" wrapText="1"/>
    </xf>
    <xf numFmtId="0" fontId="5" fillId="3" borderId="3" xfId="0" applyNumberFormat="1" applyFont="1" applyFill="1" applyBorder="1" applyAlignment="1">
      <alignment horizontal="center" vertical="center" wrapText="1"/>
    </xf>
    <xf numFmtId="0" fontId="4" fillId="0" borderId="6" xfId="0" applyNumberFormat="1" applyFont="1" applyFill="1" applyBorder="1" applyAlignment="1">
      <alignment vertical="top" wrapText="1"/>
    </xf>
    <xf numFmtId="164" fontId="4" fillId="0" borderId="6" xfId="0" applyNumberFormat="1" applyFont="1" applyFill="1" applyBorder="1" applyAlignment="1">
      <alignment vertical="top" wrapText="1"/>
    </xf>
    <xf numFmtId="164" fontId="4" fillId="0" borderId="7" xfId="0" applyNumberFormat="1" applyFont="1" applyFill="1" applyBorder="1" applyAlignment="1">
      <alignment vertical="top" wrapText="1"/>
    </xf>
    <xf numFmtId="164" fontId="4" fillId="0" borderId="24" xfId="0" applyNumberFormat="1" applyFont="1" applyFill="1" applyBorder="1" applyAlignment="1">
      <alignment vertical="top" wrapText="1"/>
    </xf>
    <xf numFmtId="164" fontId="4" fillId="0" borderId="15" xfId="0" applyNumberFormat="1" applyFont="1" applyFill="1" applyBorder="1" applyAlignment="1">
      <alignment vertical="top" wrapText="1"/>
    </xf>
    <xf numFmtId="164" fontId="4" fillId="0" borderId="22" xfId="0" applyNumberFormat="1" applyFont="1" applyFill="1" applyBorder="1" applyAlignment="1">
      <alignment vertical="top" wrapText="1"/>
    </xf>
    <xf numFmtId="164" fontId="6" fillId="0" borderId="24" xfId="0" applyNumberFormat="1" applyFont="1" applyFill="1" applyBorder="1" applyAlignment="1">
      <alignment vertical="top" wrapText="1"/>
    </xf>
    <xf numFmtId="164" fontId="6" fillId="0" borderId="27" xfId="0" applyNumberFormat="1" applyFont="1" applyFill="1" applyBorder="1" applyAlignment="1">
      <alignment vertical="top" wrapText="1"/>
    </xf>
    <xf numFmtId="0" fontId="9" fillId="2" borderId="3" xfId="0" applyNumberFormat="1" applyFont="1" applyFill="1" applyBorder="1" applyAlignment="1">
      <alignment horizontal="center" vertical="center" wrapText="1"/>
    </xf>
    <xf numFmtId="164" fontId="4" fillId="0" borderId="10" xfId="0" applyNumberFormat="1" applyFont="1" applyFill="1" applyBorder="1" applyAlignment="1">
      <alignment horizontal="center" vertical="center" wrapText="1"/>
    </xf>
    <xf numFmtId="164" fontId="4" fillId="0" borderId="11" xfId="0" applyNumberFormat="1" applyFont="1" applyFill="1" applyBorder="1" applyAlignment="1">
      <alignment horizontal="center" vertical="center" wrapText="1"/>
    </xf>
    <xf numFmtId="164" fontId="6" fillId="0" borderId="10" xfId="0" applyNumberFormat="1" applyFont="1" applyFill="1" applyBorder="1" applyAlignment="1">
      <alignment horizontal="center" vertical="center" wrapText="1"/>
    </xf>
    <xf numFmtId="164" fontId="6" fillId="0" borderId="11" xfId="0" applyNumberFormat="1" applyFont="1" applyFill="1" applyBorder="1" applyAlignment="1">
      <alignment horizontal="center" vertical="center" wrapText="1"/>
    </xf>
    <xf numFmtId="164" fontId="6" fillId="0" borderId="22" xfId="0" applyNumberFormat="1" applyFont="1" applyFill="1" applyBorder="1" applyAlignment="1">
      <alignment vertical="top" wrapText="1"/>
    </xf>
    <xf numFmtId="164" fontId="4" fillId="0" borderId="18" xfId="0" applyNumberFormat="1" applyFont="1" applyFill="1" applyBorder="1" applyAlignment="1">
      <alignment horizontal="center" vertical="center" wrapText="1"/>
    </xf>
    <xf numFmtId="164" fontId="4" fillId="0" borderId="9" xfId="0" applyNumberFormat="1" applyFont="1" applyFill="1" applyBorder="1" applyAlignment="1">
      <alignment horizontal="center" vertical="center" wrapText="1"/>
    </xf>
    <xf numFmtId="164" fontId="0" fillId="0" borderId="11" xfId="0" applyNumberFormat="1" applyFont="1" applyFill="1" applyBorder="1" applyAlignment="1">
      <alignment horizontal="center" vertical="center" wrapText="1"/>
    </xf>
    <xf numFmtId="164" fontId="4" fillId="0" borderId="9" xfId="0" applyNumberFormat="1" applyFont="1" applyFill="1" applyBorder="1" applyAlignment="1">
      <alignment vertical="top" wrapText="1"/>
    </xf>
    <xf numFmtId="164" fontId="0" fillId="0" borderId="11" xfId="0" applyNumberFormat="1" applyFont="1" applyFill="1" applyBorder="1" applyAlignment="1">
      <alignment vertical="top" wrapText="1"/>
    </xf>
    <xf numFmtId="164" fontId="4" fillId="0" borderId="25" xfId="0" applyNumberFormat="1" applyFont="1" applyFill="1" applyBorder="1" applyAlignment="1">
      <alignment vertical="top" wrapText="1"/>
    </xf>
    <xf numFmtId="164" fontId="0" fillId="0" borderId="27" xfId="0" applyNumberFormat="1" applyFont="1" applyFill="1" applyBorder="1" applyAlignment="1">
      <alignment vertical="top" wrapText="1"/>
    </xf>
    <xf numFmtId="0" fontId="4" fillId="2" borderId="9" xfId="0" applyNumberFormat="1" applyFont="1" applyFill="1" applyBorder="1" applyAlignment="1">
      <alignment horizontal="center" vertical="center" wrapText="1"/>
    </xf>
    <xf numFmtId="0" fontId="11" fillId="2" borderId="9" xfId="0" applyNumberFormat="1" applyFont="1" applyFill="1" applyBorder="1" applyAlignment="1">
      <alignment horizontal="center" vertical="center" wrapText="1"/>
    </xf>
    <xf numFmtId="0" fontId="4" fillId="2" borderId="3" xfId="0" applyNumberFormat="1" applyFont="1" applyFill="1" applyBorder="1" applyAlignment="1">
      <alignment horizontal="center"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164" fontId="4" fillId="0" borderId="10" xfId="0" applyNumberFormat="1" applyFont="1" applyFill="1" applyBorder="1" applyAlignment="1">
      <alignment vertical="top" wrapText="1"/>
    </xf>
    <xf numFmtId="164" fontId="4" fillId="0" borderId="11" xfId="0" applyNumberFormat="1" applyFont="1" applyFill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3"/>
  <sheetViews>
    <sheetView tabSelected="1" zoomScale="80" zoomScaleNormal="80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E8" sqref="E8:G8"/>
    </sheetView>
  </sheetViews>
  <sheetFormatPr defaultRowHeight="12.75" x14ac:dyDescent="0.2"/>
  <cols>
    <col min="1" max="1" width="7.1640625" customWidth="1"/>
    <col min="2" max="2" width="41.5" customWidth="1"/>
    <col min="3" max="3" width="24.83203125" customWidth="1"/>
    <col min="4" max="4" width="18.33203125" customWidth="1"/>
    <col min="5" max="5" width="17.1640625" customWidth="1"/>
    <col min="6" max="6" width="17" customWidth="1"/>
    <col min="7" max="7" width="17.33203125" customWidth="1"/>
    <col min="8" max="8" width="16.6640625" customWidth="1"/>
    <col min="9" max="9" width="18.1640625" bestFit="1" customWidth="1"/>
  </cols>
  <sheetData>
    <row r="1" spans="1:8" x14ac:dyDescent="0.2">
      <c r="A1" t="s">
        <v>0</v>
      </c>
    </row>
    <row r="2" spans="1:8" ht="55.5" customHeight="1" x14ac:dyDescent="0.2">
      <c r="A2" s="2" t="s">
        <v>0</v>
      </c>
      <c r="B2" s="2" t="s">
        <v>0</v>
      </c>
      <c r="C2" s="2" t="s">
        <v>0</v>
      </c>
      <c r="D2" s="63" t="s">
        <v>66</v>
      </c>
      <c r="E2" s="64"/>
      <c r="F2" s="64"/>
      <c r="G2" s="64"/>
      <c r="H2" s="64"/>
    </row>
    <row r="3" spans="1:8" ht="20.25" customHeight="1" x14ac:dyDescent="0.2">
      <c r="A3" s="65" t="s">
        <v>12</v>
      </c>
      <c r="B3" s="65"/>
      <c r="C3" s="65"/>
      <c r="D3" s="65"/>
      <c r="E3" s="65"/>
      <c r="F3" s="65"/>
      <c r="G3" s="65"/>
      <c r="H3" s="65"/>
    </row>
    <row r="4" spans="1:8" ht="34.5" customHeight="1" x14ac:dyDescent="0.2">
      <c r="A4" s="66" t="s">
        <v>1</v>
      </c>
      <c r="B4" s="68" t="s">
        <v>16</v>
      </c>
      <c r="C4" s="66" t="s">
        <v>2</v>
      </c>
      <c r="D4" s="66" t="s">
        <v>3</v>
      </c>
      <c r="E4" s="66" t="s">
        <v>4</v>
      </c>
      <c r="F4" s="66"/>
      <c r="G4" s="66"/>
      <c r="H4" s="66" t="s">
        <v>5</v>
      </c>
    </row>
    <row r="5" spans="1:8" ht="58.5" customHeight="1" x14ac:dyDescent="0.2">
      <c r="A5" s="67" t="s">
        <v>0</v>
      </c>
      <c r="B5" s="67" t="s">
        <v>0</v>
      </c>
      <c r="C5" s="66" t="s">
        <v>0</v>
      </c>
      <c r="D5" s="66" t="s">
        <v>0</v>
      </c>
      <c r="E5" s="41" t="s">
        <v>57</v>
      </c>
      <c r="F5" s="41" t="s">
        <v>58</v>
      </c>
      <c r="G5" s="41" t="s">
        <v>63</v>
      </c>
      <c r="H5" s="66" t="s">
        <v>0</v>
      </c>
    </row>
    <row r="6" spans="1:8" ht="51.75" customHeight="1" x14ac:dyDescent="0.2">
      <c r="A6" s="5" t="s">
        <v>0</v>
      </c>
      <c r="B6" s="49" t="s">
        <v>64</v>
      </c>
      <c r="C6" s="42" t="s">
        <v>14</v>
      </c>
      <c r="D6" s="6" t="s">
        <v>6</v>
      </c>
      <c r="E6" s="7">
        <f>E23</f>
        <v>287372</v>
      </c>
      <c r="F6" s="7">
        <f t="shared" ref="F6" si="0">F23</f>
        <v>300320</v>
      </c>
      <c r="G6" s="7">
        <f>G23</f>
        <v>310906</v>
      </c>
      <c r="H6" s="6" t="s">
        <v>0</v>
      </c>
    </row>
    <row r="7" spans="1:8" ht="48" customHeight="1" x14ac:dyDescent="0.2">
      <c r="A7" s="5" t="s">
        <v>0</v>
      </c>
      <c r="B7" s="50"/>
      <c r="C7" s="42"/>
      <c r="D7" s="6" t="s">
        <v>8</v>
      </c>
      <c r="E7" s="7">
        <f>E9+E29+E35+E39+E59+E51+E55+E15</f>
        <v>6686131.3200000003</v>
      </c>
      <c r="F7" s="7">
        <f>F9+F29+F35+F39+F59+F51+F55+F15</f>
        <v>5222900</v>
      </c>
      <c r="G7" s="7">
        <f>G9+G29+G35+G39+G59+G51+G55+G15</f>
        <v>5289750</v>
      </c>
      <c r="H7" s="6" t="s">
        <v>0</v>
      </c>
    </row>
    <row r="8" spans="1:8" ht="14.25" customHeight="1" x14ac:dyDescent="0.2">
      <c r="A8" s="8" t="s">
        <v>0</v>
      </c>
      <c r="B8" s="51"/>
      <c r="C8" s="43"/>
      <c r="D8" s="9" t="s">
        <v>10</v>
      </c>
      <c r="E8" s="10">
        <f>SUM(E6:E7)</f>
        <v>6973503.3200000003</v>
      </c>
      <c r="F8" s="10">
        <f>SUM(F6:F7)</f>
        <v>5523220</v>
      </c>
      <c r="G8" s="10">
        <f>SUM(G6:G7)</f>
        <v>5600656</v>
      </c>
      <c r="H8" s="9" t="s">
        <v>0</v>
      </c>
    </row>
    <row r="9" spans="1:8" ht="48" customHeight="1" x14ac:dyDescent="0.2">
      <c r="A9" s="11">
        <v>1</v>
      </c>
      <c r="B9" s="56" t="s">
        <v>47</v>
      </c>
      <c r="C9" s="52" t="s">
        <v>14</v>
      </c>
      <c r="D9" s="12" t="s">
        <v>8</v>
      </c>
      <c r="E9" s="13">
        <f>E11+E13</f>
        <v>3129570</v>
      </c>
      <c r="F9" s="13">
        <f t="shared" ref="F9:G9" si="1">F11+F13</f>
        <v>3135970</v>
      </c>
      <c r="G9" s="13">
        <f t="shared" si="1"/>
        <v>3141970</v>
      </c>
      <c r="H9" s="12" t="s">
        <v>13</v>
      </c>
    </row>
    <row r="10" spans="1:8" ht="31.5" customHeight="1" x14ac:dyDescent="0.2">
      <c r="A10" s="14" t="s">
        <v>0</v>
      </c>
      <c r="B10" s="46"/>
      <c r="C10" s="53"/>
      <c r="D10" s="15" t="s">
        <v>10</v>
      </c>
      <c r="E10" s="16">
        <f>SUM(E9:E9)</f>
        <v>3129570</v>
      </c>
      <c r="F10" s="16">
        <f>SUM(F9:F9)</f>
        <v>3135970</v>
      </c>
      <c r="G10" s="16">
        <f>SUM(G9:G9)</f>
        <v>3141970</v>
      </c>
      <c r="H10" s="15" t="s">
        <v>0</v>
      </c>
    </row>
    <row r="11" spans="1:8" ht="44.25" customHeight="1" x14ac:dyDescent="0.2">
      <c r="A11" s="17" t="s">
        <v>11</v>
      </c>
      <c r="B11" s="45" t="s">
        <v>37</v>
      </c>
      <c r="C11" s="54" t="s">
        <v>14</v>
      </c>
      <c r="D11" s="12" t="s">
        <v>8</v>
      </c>
      <c r="E11" s="19">
        <v>3119570</v>
      </c>
      <c r="F11" s="19">
        <v>3135970</v>
      </c>
      <c r="G11" s="19">
        <v>3141970</v>
      </c>
      <c r="H11" s="18" t="s">
        <v>13</v>
      </c>
    </row>
    <row r="12" spans="1:8" ht="19.5" customHeight="1" x14ac:dyDescent="0.2">
      <c r="A12" s="20" t="s">
        <v>0</v>
      </c>
      <c r="B12" s="46"/>
      <c r="C12" s="55"/>
      <c r="D12" s="21" t="s">
        <v>10</v>
      </c>
      <c r="E12" s="22">
        <f>SUM(E11:E11)</f>
        <v>3119570</v>
      </c>
      <c r="F12" s="22">
        <f>SUM(F11:F11)</f>
        <v>3135970</v>
      </c>
      <c r="G12" s="22">
        <f>SUM(G11:G11)</f>
        <v>3141970</v>
      </c>
      <c r="H12" s="21" t="s">
        <v>0</v>
      </c>
    </row>
    <row r="13" spans="1:8" ht="48" customHeight="1" x14ac:dyDescent="0.2">
      <c r="A13" s="17" t="s">
        <v>38</v>
      </c>
      <c r="B13" s="45" t="s">
        <v>25</v>
      </c>
      <c r="C13" s="54" t="s">
        <v>14</v>
      </c>
      <c r="D13" s="12" t="s">
        <v>8</v>
      </c>
      <c r="E13" s="19">
        <v>10000</v>
      </c>
      <c r="F13" s="19">
        <v>0</v>
      </c>
      <c r="G13" s="19">
        <v>0</v>
      </c>
      <c r="H13" s="18" t="s">
        <v>13</v>
      </c>
    </row>
    <row r="14" spans="1:8" ht="78" customHeight="1" x14ac:dyDescent="0.2">
      <c r="A14" s="20" t="s">
        <v>0</v>
      </c>
      <c r="B14" s="46"/>
      <c r="C14" s="55"/>
      <c r="D14" s="21" t="s">
        <v>10</v>
      </c>
      <c r="E14" s="22">
        <f>SUM(E13:E13)</f>
        <v>10000</v>
      </c>
      <c r="F14" s="22">
        <f>SUM(F13:F13)</f>
        <v>0</v>
      </c>
      <c r="G14" s="22">
        <f>SUM(G13:G13)</f>
        <v>0</v>
      </c>
      <c r="H14" s="21" t="s">
        <v>0</v>
      </c>
    </row>
    <row r="15" spans="1:8" ht="45.75" customHeight="1" x14ac:dyDescent="0.2">
      <c r="A15" s="11">
        <v>2</v>
      </c>
      <c r="B15" s="48" t="s">
        <v>46</v>
      </c>
      <c r="C15" s="52" t="s">
        <v>14</v>
      </c>
      <c r="D15" s="12" t="s">
        <v>8</v>
      </c>
      <c r="E15" s="13">
        <f>E17+E19+E21</f>
        <v>505000</v>
      </c>
      <c r="F15" s="13">
        <f>F17+F19+F21</f>
        <v>50000</v>
      </c>
      <c r="G15" s="13">
        <f>G17+G19+G21</f>
        <v>50000</v>
      </c>
      <c r="H15" s="18" t="s">
        <v>13</v>
      </c>
    </row>
    <row r="16" spans="1:8" ht="48.75" customHeight="1" x14ac:dyDescent="0.2">
      <c r="A16" s="17" t="s">
        <v>0</v>
      </c>
      <c r="B16" s="45"/>
      <c r="C16" s="52"/>
      <c r="D16" s="15" t="s">
        <v>10</v>
      </c>
      <c r="E16" s="16">
        <f>SUM(E15:E15)</f>
        <v>505000</v>
      </c>
      <c r="F16" s="16">
        <f>SUM(F15:F15)</f>
        <v>50000</v>
      </c>
      <c r="G16" s="16">
        <f>SUM(G15:G15)</f>
        <v>50000</v>
      </c>
      <c r="H16" s="21" t="s">
        <v>0</v>
      </c>
    </row>
    <row r="17" spans="1:8" ht="45" customHeight="1" x14ac:dyDescent="0.2">
      <c r="A17" s="90" t="s">
        <v>40</v>
      </c>
      <c r="B17" s="47" t="s">
        <v>39</v>
      </c>
      <c r="C17" s="44" t="s">
        <v>14</v>
      </c>
      <c r="D17" s="12" t="s">
        <v>8</v>
      </c>
      <c r="E17" s="19">
        <f>50000+50000</f>
        <v>100000</v>
      </c>
      <c r="F17" s="19">
        <v>50000</v>
      </c>
      <c r="G17" s="19">
        <v>50000</v>
      </c>
      <c r="H17" s="18" t="s">
        <v>13</v>
      </c>
    </row>
    <row r="18" spans="1:8" ht="26.25" customHeight="1" x14ac:dyDescent="0.2">
      <c r="A18" s="85"/>
      <c r="B18" s="47"/>
      <c r="C18" s="44"/>
      <c r="D18" s="21" t="s">
        <v>10</v>
      </c>
      <c r="E18" s="22">
        <f>SUM(E17:E17)</f>
        <v>100000</v>
      </c>
      <c r="F18" s="22">
        <f>SUM(F17:F17)</f>
        <v>50000</v>
      </c>
      <c r="G18" s="22">
        <f>SUM(G17:G17)</f>
        <v>50000</v>
      </c>
      <c r="H18" s="21" t="s">
        <v>0</v>
      </c>
    </row>
    <row r="19" spans="1:8" ht="46.5" customHeight="1" x14ac:dyDescent="0.2">
      <c r="A19" s="92" t="s">
        <v>41</v>
      </c>
      <c r="B19" s="47" t="s">
        <v>36</v>
      </c>
      <c r="C19" s="61" t="s">
        <v>14</v>
      </c>
      <c r="D19" s="39" t="s">
        <v>8</v>
      </c>
      <c r="E19" s="24">
        <f>200000+200000</f>
        <v>400000</v>
      </c>
      <c r="F19" s="24">
        <v>0</v>
      </c>
      <c r="G19" s="24">
        <v>0</v>
      </c>
      <c r="H19" s="23"/>
    </row>
    <row r="20" spans="1:8" ht="27.75" customHeight="1" x14ac:dyDescent="0.2">
      <c r="A20" s="93"/>
      <c r="B20" s="47"/>
      <c r="C20" s="62"/>
      <c r="D20" s="21" t="s">
        <v>10</v>
      </c>
      <c r="E20" s="25">
        <f>E19</f>
        <v>400000</v>
      </c>
      <c r="F20" s="25">
        <f t="shared" ref="F20:G20" si="2">F19</f>
        <v>0</v>
      </c>
      <c r="G20" s="25">
        <f t="shared" si="2"/>
        <v>0</v>
      </c>
      <c r="H20" s="21"/>
    </row>
    <row r="21" spans="1:8" ht="42.75" customHeight="1" x14ac:dyDescent="0.2">
      <c r="A21" s="90" t="s">
        <v>65</v>
      </c>
      <c r="B21" s="47" t="s">
        <v>35</v>
      </c>
      <c r="C21" s="91" t="s">
        <v>14</v>
      </c>
      <c r="D21" s="40" t="s">
        <v>8</v>
      </c>
      <c r="E21" s="24">
        <v>5000</v>
      </c>
      <c r="F21" s="24">
        <v>0</v>
      </c>
      <c r="G21" s="24">
        <v>0</v>
      </c>
      <c r="H21" s="21"/>
    </row>
    <row r="22" spans="1:8" ht="57" customHeight="1" x14ac:dyDescent="0.2">
      <c r="A22" s="85"/>
      <c r="B22" s="47"/>
      <c r="C22" s="85"/>
      <c r="D22" s="21" t="s">
        <v>10</v>
      </c>
      <c r="E22" s="22">
        <f>E21</f>
        <v>5000</v>
      </c>
      <c r="F22" s="22">
        <f t="shared" ref="F22:G22" si="3">F21</f>
        <v>0</v>
      </c>
      <c r="G22" s="22">
        <f t="shared" si="3"/>
        <v>0</v>
      </c>
      <c r="H22" s="21"/>
    </row>
    <row r="23" spans="1:8" ht="42.75" customHeight="1" x14ac:dyDescent="0.2">
      <c r="A23" s="11">
        <v>3</v>
      </c>
      <c r="B23" s="60" t="s">
        <v>43</v>
      </c>
      <c r="C23" s="52" t="s">
        <v>14</v>
      </c>
      <c r="D23" s="26" t="s">
        <v>6</v>
      </c>
      <c r="E23" s="27">
        <f>E25</f>
        <v>287372</v>
      </c>
      <c r="F23" s="27">
        <f t="shared" ref="F23:G23" si="4">F25</f>
        <v>300320</v>
      </c>
      <c r="G23" s="27">
        <f t="shared" si="4"/>
        <v>310906</v>
      </c>
      <c r="H23" s="26"/>
    </row>
    <row r="24" spans="1:8" ht="14.45" customHeight="1" x14ac:dyDescent="0.2">
      <c r="A24" s="14" t="s">
        <v>0</v>
      </c>
      <c r="B24" s="46"/>
      <c r="C24" s="53"/>
      <c r="D24" s="15" t="s">
        <v>10</v>
      </c>
      <c r="E24" s="16">
        <f>SUM(E23:E23)</f>
        <v>287372</v>
      </c>
      <c r="F24" s="16">
        <f>SUM(F23:F23)</f>
        <v>300320</v>
      </c>
      <c r="G24" s="16">
        <f>SUM(G23:G23)</f>
        <v>310906</v>
      </c>
      <c r="H24" s="15" t="s">
        <v>0</v>
      </c>
    </row>
    <row r="25" spans="1:8" ht="42.75" customHeight="1" x14ac:dyDescent="0.2">
      <c r="A25" s="28" t="s">
        <v>42</v>
      </c>
      <c r="B25" s="1" t="s">
        <v>15</v>
      </c>
      <c r="C25" s="54" t="s">
        <v>14</v>
      </c>
      <c r="D25" s="12" t="s">
        <v>6</v>
      </c>
      <c r="E25" s="19">
        <v>287372</v>
      </c>
      <c r="F25" s="19">
        <v>300320</v>
      </c>
      <c r="G25" s="19">
        <v>310906</v>
      </c>
      <c r="H25" s="18" t="s">
        <v>0</v>
      </c>
    </row>
    <row r="26" spans="1:8" ht="0.75" customHeight="1" x14ac:dyDescent="0.2">
      <c r="A26" s="17" t="s">
        <v>0</v>
      </c>
      <c r="B26" s="3" t="s">
        <v>0</v>
      </c>
      <c r="C26" s="54"/>
      <c r="D26" s="18" t="s">
        <v>7</v>
      </c>
      <c r="E26" s="19">
        <v>0</v>
      </c>
      <c r="F26" s="19">
        <v>0</v>
      </c>
      <c r="G26" s="19">
        <v>0</v>
      </c>
      <c r="H26" s="18" t="s">
        <v>13</v>
      </c>
    </row>
    <row r="27" spans="1:8" ht="14.45" customHeight="1" x14ac:dyDescent="0.2">
      <c r="A27" s="20" t="s">
        <v>0</v>
      </c>
      <c r="B27" s="4" t="s">
        <v>0</v>
      </c>
      <c r="C27" s="55"/>
      <c r="D27" s="21" t="s">
        <v>10</v>
      </c>
      <c r="E27" s="22">
        <f>SUM(E25:E26)</f>
        <v>287372</v>
      </c>
      <c r="F27" s="22">
        <f>SUM(F25:F26)</f>
        <v>300320</v>
      </c>
      <c r="G27" s="22">
        <f>SUM(G25:G26)</f>
        <v>310906</v>
      </c>
      <c r="H27" s="21" t="s">
        <v>0</v>
      </c>
    </row>
    <row r="28" spans="1:8" ht="0.75" customHeight="1" x14ac:dyDescent="0.2">
      <c r="A28" s="29" t="s">
        <v>18</v>
      </c>
      <c r="B28" s="57" t="s">
        <v>17</v>
      </c>
      <c r="C28" s="52" t="s">
        <v>14</v>
      </c>
      <c r="D28" s="12" t="s">
        <v>6</v>
      </c>
      <c r="E28" s="13">
        <v>0</v>
      </c>
      <c r="F28" s="13">
        <v>0</v>
      </c>
      <c r="G28" s="13">
        <v>0</v>
      </c>
      <c r="H28" s="12" t="s">
        <v>0</v>
      </c>
    </row>
    <row r="29" spans="1:8" ht="45" x14ac:dyDescent="0.2">
      <c r="A29" s="30">
        <v>4</v>
      </c>
      <c r="B29" s="58"/>
      <c r="C29" s="52"/>
      <c r="D29" s="12" t="s">
        <v>8</v>
      </c>
      <c r="E29" s="13">
        <f>E32</f>
        <v>15000</v>
      </c>
      <c r="F29" s="13">
        <f t="shared" ref="F29:G29" si="5">F32</f>
        <v>15000</v>
      </c>
      <c r="G29" s="13">
        <f t="shared" si="5"/>
        <v>15000</v>
      </c>
      <c r="H29" s="12" t="s">
        <v>13</v>
      </c>
    </row>
    <row r="30" spans="1:8" ht="15" x14ac:dyDescent="0.2">
      <c r="A30" s="31"/>
      <c r="B30" s="59"/>
      <c r="C30" s="53"/>
      <c r="D30" s="15" t="s">
        <v>10</v>
      </c>
      <c r="E30" s="16">
        <f>SUM(E28:E29)</f>
        <v>15000</v>
      </c>
      <c r="F30" s="16">
        <f>SUM(F28:F29)</f>
        <v>15000</v>
      </c>
      <c r="G30" s="16">
        <f>SUM(G28:G29)</f>
        <v>15000</v>
      </c>
      <c r="H30" s="15" t="s">
        <v>0</v>
      </c>
    </row>
    <row r="31" spans="1:8" ht="0.75" customHeight="1" x14ac:dyDescent="0.2">
      <c r="A31" s="32" t="s">
        <v>20</v>
      </c>
      <c r="B31" s="70" t="s">
        <v>19</v>
      </c>
      <c r="C31" s="54" t="s">
        <v>14</v>
      </c>
      <c r="D31" s="18" t="s">
        <v>6</v>
      </c>
      <c r="E31" s="19">
        <v>0</v>
      </c>
      <c r="F31" s="19">
        <v>0</v>
      </c>
      <c r="G31" s="19">
        <v>0</v>
      </c>
      <c r="H31" s="18" t="s">
        <v>0</v>
      </c>
    </row>
    <row r="32" spans="1:8" ht="45" x14ac:dyDescent="0.2">
      <c r="A32" s="32" t="s">
        <v>44</v>
      </c>
      <c r="B32" s="70"/>
      <c r="C32" s="54"/>
      <c r="D32" s="12" t="s">
        <v>8</v>
      </c>
      <c r="E32" s="19">
        <v>15000</v>
      </c>
      <c r="F32" s="19">
        <v>15000</v>
      </c>
      <c r="G32" s="19">
        <v>15000</v>
      </c>
      <c r="H32" s="18" t="s">
        <v>13</v>
      </c>
    </row>
    <row r="33" spans="1:8" ht="0.75" customHeight="1" x14ac:dyDescent="0.2">
      <c r="A33" s="32"/>
      <c r="B33" s="70"/>
      <c r="C33" s="54"/>
      <c r="D33" s="18" t="s">
        <v>9</v>
      </c>
      <c r="E33" s="19">
        <v>0</v>
      </c>
      <c r="F33" s="19">
        <v>0</v>
      </c>
      <c r="G33" s="19">
        <v>0</v>
      </c>
      <c r="H33" s="18" t="s">
        <v>13</v>
      </c>
    </row>
    <row r="34" spans="1:8" ht="15" x14ac:dyDescent="0.2">
      <c r="A34" s="33"/>
      <c r="B34" s="71"/>
      <c r="C34" s="55"/>
      <c r="D34" s="21" t="s">
        <v>10</v>
      </c>
      <c r="E34" s="22">
        <f>SUM(E31:E33)</f>
        <v>15000</v>
      </c>
      <c r="F34" s="22">
        <f>SUM(F31:F33)</f>
        <v>15000</v>
      </c>
      <c r="G34" s="22">
        <f>SUM(G31:G33)</f>
        <v>15000</v>
      </c>
      <c r="H34" s="21" t="s">
        <v>0</v>
      </c>
    </row>
    <row r="35" spans="1:8" ht="46.5" customHeight="1" x14ac:dyDescent="0.2">
      <c r="A35" s="30">
        <v>5</v>
      </c>
      <c r="B35" s="58" t="s">
        <v>45</v>
      </c>
      <c r="C35" s="52" t="s">
        <v>14</v>
      </c>
      <c r="D35" s="12" t="s">
        <v>8</v>
      </c>
      <c r="E35" s="13">
        <f>E37</f>
        <v>30000</v>
      </c>
      <c r="F35" s="13">
        <f t="shared" ref="F35:G35" si="6">F37</f>
        <v>30000</v>
      </c>
      <c r="G35" s="13">
        <f t="shared" si="6"/>
        <v>30000</v>
      </c>
      <c r="H35" s="12" t="s">
        <v>13</v>
      </c>
    </row>
    <row r="36" spans="1:8" ht="15" x14ac:dyDescent="0.2">
      <c r="A36" s="31"/>
      <c r="B36" s="59"/>
      <c r="C36" s="53"/>
      <c r="D36" s="15" t="s">
        <v>10</v>
      </c>
      <c r="E36" s="16">
        <f>SUM(E35:E35)</f>
        <v>30000</v>
      </c>
      <c r="F36" s="16">
        <f>SUM(F35:F35)</f>
        <v>30000</v>
      </c>
      <c r="G36" s="16">
        <f>SUM(G35:G35)</f>
        <v>30000</v>
      </c>
      <c r="H36" s="15" t="s">
        <v>0</v>
      </c>
    </row>
    <row r="37" spans="1:8" ht="48.75" customHeight="1" x14ac:dyDescent="0.2">
      <c r="A37" s="32" t="s">
        <v>48</v>
      </c>
      <c r="B37" s="45" t="s">
        <v>21</v>
      </c>
      <c r="C37" s="54" t="s">
        <v>14</v>
      </c>
      <c r="D37" s="12" t="s">
        <v>8</v>
      </c>
      <c r="E37" s="19">
        <v>30000</v>
      </c>
      <c r="F37" s="19">
        <v>30000</v>
      </c>
      <c r="G37" s="19">
        <v>30000</v>
      </c>
      <c r="H37" s="18" t="s">
        <v>13</v>
      </c>
    </row>
    <row r="38" spans="1:8" ht="18.75" customHeight="1" x14ac:dyDescent="0.2">
      <c r="A38" s="33"/>
      <c r="B38" s="74"/>
      <c r="C38" s="55"/>
      <c r="D38" s="21" t="s">
        <v>10</v>
      </c>
      <c r="E38" s="22">
        <f>SUM(E37:E37)</f>
        <v>30000</v>
      </c>
      <c r="F38" s="22">
        <f>SUM(F37:F37)</f>
        <v>30000</v>
      </c>
      <c r="G38" s="22">
        <f>SUM(G37:G37)</f>
        <v>30000</v>
      </c>
      <c r="H38" s="21" t="s">
        <v>0</v>
      </c>
    </row>
    <row r="39" spans="1:8" ht="42.75" customHeight="1" x14ac:dyDescent="0.2">
      <c r="A39" s="29" t="s">
        <v>24</v>
      </c>
      <c r="B39" s="56" t="s">
        <v>49</v>
      </c>
      <c r="C39" s="52" t="s">
        <v>14</v>
      </c>
      <c r="D39" s="12" t="s">
        <v>8</v>
      </c>
      <c r="E39" s="13">
        <f>E45+E47+E41+E43+E49</f>
        <v>2916561.32</v>
      </c>
      <c r="F39" s="13">
        <f t="shared" ref="F39:G39" si="7">F45+F47+F41+F43+F49</f>
        <v>1991930</v>
      </c>
      <c r="G39" s="13">
        <f t="shared" si="7"/>
        <v>2052780</v>
      </c>
      <c r="H39" s="12" t="s">
        <v>13</v>
      </c>
    </row>
    <row r="40" spans="1:8" ht="19.5" customHeight="1" x14ac:dyDescent="0.2">
      <c r="A40" s="31"/>
      <c r="B40" s="82"/>
      <c r="C40" s="53"/>
      <c r="D40" s="15" t="s">
        <v>10</v>
      </c>
      <c r="E40" s="16">
        <f>SUM(E39:E39)</f>
        <v>2916561.32</v>
      </c>
      <c r="F40" s="16">
        <f>SUM(F39:F39)</f>
        <v>1991930</v>
      </c>
      <c r="G40" s="16">
        <f>SUM(G39:G39)</f>
        <v>2052780</v>
      </c>
      <c r="H40" s="15" t="s">
        <v>0</v>
      </c>
    </row>
    <row r="41" spans="1:8" ht="46.5" customHeight="1" x14ac:dyDescent="0.2">
      <c r="A41" s="78" t="s">
        <v>50</v>
      </c>
      <c r="B41" s="94" t="s">
        <v>26</v>
      </c>
      <c r="C41" s="78" t="s">
        <v>14</v>
      </c>
      <c r="D41" s="12" t="s">
        <v>8</v>
      </c>
      <c r="E41" s="24">
        <f>80000-3916.16</f>
        <v>76083.839999999997</v>
      </c>
      <c r="F41" s="24">
        <v>0</v>
      </c>
      <c r="G41" s="24">
        <v>0</v>
      </c>
      <c r="H41" s="21"/>
    </row>
    <row r="42" spans="1:8" ht="36.75" customHeight="1" x14ac:dyDescent="0.2">
      <c r="A42" s="79"/>
      <c r="B42" s="95"/>
      <c r="C42" s="79"/>
      <c r="D42" s="21" t="s">
        <v>10</v>
      </c>
      <c r="E42" s="22">
        <f>E41</f>
        <v>76083.839999999997</v>
      </c>
      <c r="F42" s="22">
        <f>F41</f>
        <v>0</v>
      </c>
      <c r="G42" s="22">
        <f>G41</f>
        <v>0</v>
      </c>
      <c r="H42" s="21"/>
    </row>
    <row r="43" spans="1:8" ht="69" customHeight="1" x14ac:dyDescent="0.2">
      <c r="A43" s="84" t="s">
        <v>51</v>
      </c>
      <c r="B43" s="86" t="s">
        <v>60</v>
      </c>
      <c r="C43" s="84" t="s">
        <v>14</v>
      </c>
      <c r="D43" s="12" t="s">
        <v>8</v>
      </c>
      <c r="E43" s="24">
        <v>15000</v>
      </c>
      <c r="F43" s="24">
        <v>0</v>
      </c>
      <c r="G43" s="24">
        <v>0</v>
      </c>
      <c r="H43" s="21"/>
    </row>
    <row r="44" spans="1:8" ht="49.5" customHeight="1" x14ac:dyDescent="0.2">
      <c r="A44" s="85"/>
      <c r="B44" s="87"/>
      <c r="C44" s="85"/>
      <c r="D44" s="21" t="s">
        <v>10</v>
      </c>
      <c r="E44" s="22">
        <f>E43</f>
        <v>15000</v>
      </c>
      <c r="F44" s="22">
        <f t="shared" ref="F44:G44" si="8">F43</f>
        <v>0</v>
      </c>
      <c r="G44" s="22">
        <f t="shared" si="8"/>
        <v>0</v>
      </c>
      <c r="H44" s="21"/>
    </row>
    <row r="45" spans="1:8" ht="45" x14ac:dyDescent="0.2">
      <c r="A45" s="78" t="s">
        <v>52</v>
      </c>
      <c r="B45" s="45" t="s">
        <v>22</v>
      </c>
      <c r="C45" s="83" t="s">
        <v>14</v>
      </c>
      <c r="D45" s="12" t="s">
        <v>8</v>
      </c>
      <c r="E45" s="19">
        <f>1648400+200000</f>
        <v>1848400</v>
      </c>
      <c r="F45" s="19">
        <v>1698400</v>
      </c>
      <c r="G45" s="19">
        <v>1748400</v>
      </c>
      <c r="H45" s="18" t="s">
        <v>13</v>
      </c>
    </row>
    <row r="46" spans="1:8" ht="14.25" x14ac:dyDescent="0.2">
      <c r="A46" s="79"/>
      <c r="B46" s="74"/>
      <c r="C46" s="83"/>
      <c r="D46" s="21" t="s">
        <v>10</v>
      </c>
      <c r="E46" s="22">
        <f>SUM(E45:E45)</f>
        <v>1848400</v>
      </c>
      <c r="F46" s="22">
        <f>SUM(F45:F45)</f>
        <v>1698400</v>
      </c>
      <c r="G46" s="22">
        <f>SUM(G45:G45)</f>
        <v>1748400</v>
      </c>
      <c r="H46" s="21" t="s">
        <v>0</v>
      </c>
    </row>
    <row r="47" spans="1:8" ht="45" x14ac:dyDescent="0.2">
      <c r="A47" s="78" t="s">
        <v>59</v>
      </c>
      <c r="B47" s="72" t="s">
        <v>23</v>
      </c>
      <c r="C47" s="44" t="s">
        <v>14</v>
      </c>
      <c r="D47" s="12" t="s">
        <v>8</v>
      </c>
      <c r="E47" s="19">
        <f>199030+693347.48-15300</f>
        <v>877077.48</v>
      </c>
      <c r="F47" s="19">
        <v>293530</v>
      </c>
      <c r="G47" s="19">
        <v>304380</v>
      </c>
      <c r="H47" s="18" t="s">
        <v>13</v>
      </c>
    </row>
    <row r="48" spans="1:8" ht="14.25" x14ac:dyDescent="0.2">
      <c r="A48" s="78"/>
      <c r="B48" s="72"/>
      <c r="C48" s="44"/>
      <c r="D48" s="21" t="s">
        <v>10</v>
      </c>
      <c r="E48" s="22">
        <f>SUM(E47:E47)</f>
        <v>877077.48</v>
      </c>
      <c r="F48" s="22">
        <f>SUM(F47:F47)</f>
        <v>293530</v>
      </c>
      <c r="G48" s="22">
        <f>SUM(G47:G47)</f>
        <v>304380</v>
      </c>
      <c r="H48" s="21" t="s">
        <v>0</v>
      </c>
    </row>
    <row r="49" spans="1:8" ht="45" x14ac:dyDescent="0.2">
      <c r="A49" s="84" t="s">
        <v>61</v>
      </c>
      <c r="B49" s="88" t="s">
        <v>62</v>
      </c>
      <c r="C49" s="44" t="s">
        <v>14</v>
      </c>
      <c r="D49" s="12" t="s">
        <v>8</v>
      </c>
      <c r="E49" s="24">
        <v>100000</v>
      </c>
      <c r="F49" s="24">
        <v>0</v>
      </c>
      <c r="G49" s="24">
        <v>0</v>
      </c>
      <c r="H49" s="21"/>
    </row>
    <row r="50" spans="1:8" ht="14.25" x14ac:dyDescent="0.2">
      <c r="A50" s="85"/>
      <c r="B50" s="89"/>
      <c r="C50" s="44"/>
      <c r="D50" s="21" t="s">
        <v>10</v>
      </c>
      <c r="E50" s="22">
        <f>E49</f>
        <v>100000</v>
      </c>
      <c r="F50" s="22">
        <f t="shared" ref="F50:G50" si="9">F49</f>
        <v>0</v>
      </c>
      <c r="G50" s="22">
        <f t="shared" si="9"/>
        <v>0</v>
      </c>
      <c r="H50" s="21"/>
    </row>
    <row r="51" spans="1:8" ht="51" customHeight="1" x14ac:dyDescent="0.2">
      <c r="A51" s="78" t="s">
        <v>29</v>
      </c>
      <c r="B51" s="75" t="s">
        <v>27</v>
      </c>
      <c r="C51" s="77" t="s">
        <v>14</v>
      </c>
      <c r="D51" s="12" t="s">
        <v>8</v>
      </c>
      <c r="E51" s="13">
        <f>E53</f>
        <v>10000</v>
      </c>
      <c r="F51" s="13">
        <f t="shared" ref="F51:G51" si="10">F53</f>
        <v>0</v>
      </c>
      <c r="G51" s="13">
        <f t="shared" si="10"/>
        <v>0</v>
      </c>
      <c r="H51" s="12" t="s">
        <v>13</v>
      </c>
    </row>
    <row r="52" spans="1:8" ht="15" x14ac:dyDescent="0.2">
      <c r="A52" s="79"/>
      <c r="B52" s="76"/>
      <c r="C52" s="77"/>
      <c r="D52" s="15" t="s">
        <v>10</v>
      </c>
      <c r="E52" s="16">
        <f>SUM(E51:E51)</f>
        <v>10000</v>
      </c>
      <c r="F52" s="16">
        <f>SUM(F51:F51)</f>
        <v>0</v>
      </c>
      <c r="G52" s="16">
        <f>SUM(G51:G51)</f>
        <v>0</v>
      </c>
      <c r="H52" s="15" t="s">
        <v>0</v>
      </c>
    </row>
    <row r="53" spans="1:8" ht="81" customHeight="1" x14ac:dyDescent="0.2">
      <c r="A53" s="34" t="s">
        <v>31</v>
      </c>
      <c r="B53" s="73" t="s">
        <v>28</v>
      </c>
      <c r="C53" s="35" t="s">
        <v>14</v>
      </c>
      <c r="D53" s="12" t="s">
        <v>8</v>
      </c>
      <c r="E53" s="24">
        <v>10000</v>
      </c>
      <c r="F53" s="24">
        <v>0</v>
      </c>
      <c r="G53" s="24">
        <v>0</v>
      </c>
      <c r="H53" s="21"/>
    </row>
    <row r="54" spans="1:8" ht="39" customHeight="1" x14ac:dyDescent="0.2">
      <c r="A54" s="33"/>
      <c r="B54" s="74"/>
      <c r="C54" s="36"/>
      <c r="D54" s="21" t="s">
        <v>10</v>
      </c>
      <c r="E54" s="22">
        <f>E53</f>
        <v>10000</v>
      </c>
      <c r="F54" s="22">
        <f t="shared" ref="F54:G54" si="11">F53</f>
        <v>0</v>
      </c>
      <c r="G54" s="22">
        <f t="shared" si="11"/>
        <v>0</v>
      </c>
      <c r="H54" s="21"/>
    </row>
    <row r="55" spans="1:8" ht="46.5" customHeight="1" x14ac:dyDescent="0.2">
      <c r="A55" s="80" t="s">
        <v>33</v>
      </c>
      <c r="B55" s="56" t="s">
        <v>30</v>
      </c>
      <c r="C55" s="52" t="s">
        <v>14</v>
      </c>
      <c r="D55" s="12" t="s">
        <v>8</v>
      </c>
      <c r="E55" s="13">
        <f>E57</f>
        <v>20000</v>
      </c>
      <c r="F55" s="13">
        <f t="shared" ref="F55:G55" si="12">F57</f>
        <v>0</v>
      </c>
      <c r="G55" s="13">
        <f t="shared" si="12"/>
        <v>0</v>
      </c>
      <c r="H55" s="12" t="s">
        <v>13</v>
      </c>
    </row>
    <row r="56" spans="1:8" ht="13.5" customHeight="1" x14ac:dyDescent="0.2">
      <c r="A56" s="81"/>
      <c r="B56" s="82"/>
      <c r="C56" s="53"/>
      <c r="D56" s="15" t="s">
        <v>10</v>
      </c>
      <c r="E56" s="16">
        <f>SUM(E55:E55)</f>
        <v>20000</v>
      </c>
      <c r="F56" s="16">
        <f>SUM(F55:F55)</f>
        <v>0</v>
      </c>
      <c r="G56" s="16">
        <f>SUM(G55:G55)</f>
        <v>0</v>
      </c>
      <c r="H56" s="15" t="s">
        <v>0</v>
      </c>
    </row>
    <row r="57" spans="1:8" ht="48" customHeight="1" x14ac:dyDescent="0.2">
      <c r="A57" s="34" t="s">
        <v>34</v>
      </c>
      <c r="B57" s="73" t="s">
        <v>32</v>
      </c>
      <c r="C57" s="35" t="s">
        <v>14</v>
      </c>
      <c r="D57" s="12" t="s">
        <v>8</v>
      </c>
      <c r="E57" s="24">
        <v>20000</v>
      </c>
      <c r="F57" s="24">
        <v>0</v>
      </c>
      <c r="G57" s="37">
        <v>0</v>
      </c>
      <c r="H57" s="38"/>
    </row>
    <row r="58" spans="1:8" ht="22.5" customHeight="1" x14ac:dyDescent="0.2">
      <c r="A58" s="33"/>
      <c r="B58" s="74"/>
      <c r="C58" s="36"/>
      <c r="D58" s="21" t="s">
        <v>10</v>
      </c>
      <c r="E58" s="22">
        <f>E57</f>
        <v>20000</v>
      </c>
      <c r="F58" s="22">
        <f t="shared" ref="F58:G58" si="13">F57</f>
        <v>0</v>
      </c>
      <c r="G58" s="22">
        <f t="shared" si="13"/>
        <v>0</v>
      </c>
      <c r="H58" s="21"/>
    </row>
    <row r="59" spans="1:8" ht="45" x14ac:dyDescent="0.2">
      <c r="A59" s="78" t="s">
        <v>54</v>
      </c>
      <c r="B59" s="56" t="s">
        <v>53</v>
      </c>
      <c r="C59" s="52" t="s">
        <v>14</v>
      </c>
      <c r="D59" s="12" t="s">
        <v>8</v>
      </c>
      <c r="E59" s="13">
        <f>E62</f>
        <v>60000</v>
      </c>
      <c r="F59" s="13">
        <f t="shared" ref="F59:G59" si="14">F62</f>
        <v>0</v>
      </c>
      <c r="G59" s="13">
        <f t="shared" si="14"/>
        <v>0</v>
      </c>
      <c r="H59" s="12" t="s">
        <v>13</v>
      </c>
    </row>
    <row r="60" spans="1:8" ht="19.5" customHeight="1" x14ac:dyDescent="0.2">
      <c r="A60" s="79"/>
      <c r="B60" s="74"/>
      <c r="C60" s="53"/>
      <c r="D60" s="15" t="s">
        <v>10</v>
      </c>
      <c r="E60" s="16">
        <f>SUM(E59:E59)</f>
        <v>60000</v>
      </c>
      <c r="F60" s="16">
        <f>SUM(F59:F59)</f>
        <v>0</v>
      </c>
      <c r="G60" s="16">
        <f>SUM(G59:G59)</f>
        <v>0</v>
      </c>
      <c r="H60" s="15" t="s">
        <v>0</v>
      </c>
    </row>
    <row r="61" spans="1:8" ht="47.25" customHeight="1" x14ac:dyDescent="0.2">
      <c r="A61" s="34" t="s">
        <v>55</v>
      </c>
      <c r="B61" s="69" t="s">
        <v>56</v>
      </c>
      <c r="C61" s="54" t="s">
        <v>14</v>
      </c>
      <c r="D61" s="18" t="s">
        <v>6</v>
      </c>
      <c r="E61" s="19">
        <v>0</v>
      </c>
      <c r="F61" s="19">
        <v>0</v>
      </c>
      <c r="G61" s="19">
        <v>0</v>
      </c>
      <c r="H61" s="18" t="s">
        <v>0</v>
      </c>
    </row>
    <row r="62" spans="1:8" ht="45" x14ac:dyDescent="0.2">
      <c r="A62" s="32"/>
      <c r="B62" s="70"/>
      <c r="C62" s="54"/>
      <c r="D62" s="18" t="s">
        <v>8</v>
      </c>
      <c r="E62" s="19">
        <v>60000</v>
      </c>
      <c r="F62" s="19">
        <v>0</v>
      </c>
      <c r="G62" s="19">
        <v>0</v>
      </c>
      <c r="H62" s="18" t="s">
        <v>13</v>
      </c>
    </row>
    <row r="63" spans="1:8" ht="33" customHeight="1" x14ac:dyDescent="0.2">
      <c r="A63" s="33"/>
      <c r="B63" s="71"/>
      <c r="C63" s="55"/>
      <c r="D63" s="21" t="s">
        <v>10</v>
      </c>
      <c r="E63" s="22">
        <f>SUM(E61:E62)</f>
        <v>60000</v>
      </c>
      <c r="F63" s="22">
        <f>SUM(F61:F62)</f>
        <v>0</v>
      </c>
      <c r="G63" s="22">
        <f>SUM(G61:G62)</f>
        <v>0</v>
      </c>
      <c r="H63" s="21" t="s">
        <v>0</v>
      </c>
    </row>
  </sheetData>
  <mergeCells count="68">
    <mergeCell ref="A17:A18"/>
    <mergeCell ref="A21:A22"/>
    <mergeCell ref="C21:C22"/>
    <mergeCell ref="A47:A48"/>
    <mergeCell ref="C25:C27"/>
    <mergeCell ref="A19:A20"/>
    <mergeCell ref="B41:B42"/>
    <mergeCell ref="C31:C34"/>
    <mergeCell ref="C35:C36"/>
    <mergeCell ref="B31:B34"/>
    <mergeCell ref="B35:B36"/>
    <mergeCell ref="A51:A52"/>
    <mergeCell ref="C37:C38"/>
    <mergeCell ref="A45:A46"/>
    <mergeCell ref="C45:C46"/>
    <mergeCell ref="C39:C40"/>
    <mergeCell ref="B39:B40"/>
    <mergeCell ref="B45:B46"/>
    <mergeCell ref="A41:A42"/>
    <mergeCell ref="C41:C42"/>
    <mergeCell ref="B37:B38"/>
    <mergeCell ref="A43:A44"/>
    <mergeCell ref="B43:B44"/>
    <mergeCell ref="C43:C44"/>
    <mergeCell ref="A49:A50"/>
    <mergeCell ref="B49:B50"/>
    <mergeCell ref="C49:C50"/>
    <mergeCell ref="A59:A60"/>
    <mergeCell ref="A55:A56"/>
    <mergeCell ref="B55:B56"/>
    <mergeCell ref="C55:C56"/>
    <mergeCell ref="B57:B58"/>
    <mergeCell ref="B61:B63"/>
    <mergeCell ref="C47:C48"/>
    <mergeCell ref="C59:C60"/>
    <mergeCell ref="C61:C63"/>
    <mergeCell ref="B47:B48"/>
    <mergeCell ref="B53:B54"/>
    <mergeCell ref="B59:B60"/>
    <mergeCell ref="B51:B52"/>
    <mergeCell ref="C51:C52"/>
    <mergeCell ref="D2:H2"/>
    <mergeCell ref="A3:H3"/>
    <mergeCell ref="A4:A5"/>
    <mergeCell ref="B4:B5"/>
    <mergeCell ref="C4:C5"/>
    <mergeCell ref="D4:D5"/>
    <mergeCell ref="E4:G4"/>
    <mergeCell ref="H4:H5"/>
    <mergeCell ref="C23:C24"/>
    <mergeCell ref="C13:C14"/>
    <mergeCell ref="C28:C30"/>
    <mergeCell ref="B28:B30"/>
    <mergeCell ref="B21:B22"/>
    <mergeCell ref="B23:B24"/>
    <mergeCell ref="B19:B20"/>
    <mergeCell ref="C19:C20"/>
    <mergeCell ref="C6:C8"/>
    <mergeCell ref="C17:C18"/>
    <mergeCell ref="B13:B14"/>
    <mergeCell ref="B17:B18"/>
    <mergeCell ref="B15:B16"/>
    <mergeCell ref="B6:B8"/>
    <mergeCell ref="C9:C10"/>
    <mergeCell ref="C11:C12"/>
    <mergeCell ref="C15:C16"/>
    <mergeCell ref="B9:B10"/>
    <mergeCell ref="B11:B12"/>
  </mergeCells>
  <phoneticPr fontId="0" type="noConversion"/>
  <pageMargins left="0.15748031496062992" right="0.15748031496062992" top="0.27559055118110237" bottom="0.19685039370078741" header="0.31496062992125984" footer="0.15748031496062992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Table1</vt:lpstr>
      <vt:lpstr>Table1!Заголовки_для_печати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2023-06-06T08:36:03Z</dcterms:modified>
</cp:coreProperties>
</file>